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eugen\Desktop\SeaHazard2021lezioni\"/>
    </mc:Choice>
  </mc:AlternateContent>
  <xr:revisionPtr revIDLastSave="0" documentId="13_ncr:1_{4D480F1A-8193-418F-B850-C3F25E2D321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oalingRefra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7" i="1" l="1"/>
  <c r="N31" i="1"/>
  <c r="N32" i="1" l="1"/>
  <c r="N38" i="1"/>
  <c r="N34" i="1"/>
  <c r="N39" i="1" s="1"/>
  <c r="N28" i="1"/>
  <c r="N40" i="1" l="1"/>
  <c r="N36" i="1" s="1"/>
</calcChain>
</file>

<file path=xl/sharedStrings.xml><?xml version="1.0" encoding="utf-8"?>
<sst xmlns="http://schemas.openxmlformats.org/spreadsheetml/2006/main" count="18" uniqueCount="18">
  <si>
    <t>T</t>
  </si>
  <si>
    <t>Ho</t>
  </si>
  <si>
    <t>Teta0</t>
  </si>
  <si>
    <t>Co</t>
  </si>
  <si>
    <t>Lo</t>
  </si>
  <si>
    <t>Cs</t>
  </si>
  <si>
    <t>Ls</t>
  </si>
  <si>
    <t>Tetas</t>
  </si>
  <si>
    <t>Hs</t>
  </si>
  <si>
    <t>Hs/h</t>
  </si>
  <si>
    <t>Depth h</t>
  </si>
  <si>
    <t>if &gt;0.8 wave is broken!</t>
  </si>
  <si>
    <t>The angle of arrival near the</t>
  </si>
  <si>
    <t>H2=H0*Ks*Kr</t>
  </si>
  <si>
    <t xml:space="preserve">shoreline is alway smaller than the the angle </t>
  </si>
  <si>
    <t>offshore (=in deep water)</t>
  </si>
  <si>
    <t>Ks</t>
  </si>
  <si>
    <t>Kr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</si>
</sst>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2" borderId="0" xfId="0" applyFill="1"/>
    <xf numFmtId="0" fontId="5" fillId="0" borderId="0" xfId="0" applyFont="1"/>
    <xf numFmtId="2" fontId="5" fillId="0" borderId="0" xfId="0" applyNumberFormat="1" applyFont="1"/>
    <xf numFmtId="0" fontId="6" fillId="0" borderId="0" xfId="0" applyFont="1"/>
    <xf numFmtId="2" fontId="6" fillId="0" borderId="0" xfId="0" applyNumberFormat="1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4</xdr:col>
      <xdr:colOff>311081</xdr:colOff>
      <xdr:row>6</xdr:row>
      <xdr:rowOff>85383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135380"/>
          <a:ext cx="2139881" cy="451143"/>
        </a:xfrm>
        <a:prstGeom prst="rect">
          <a:avLst/>
        </a:prstGeom>
      </xdr:spPr>
    </xdr:pic>
    <xdr:clientData/>
  </xdr:twoCellAnchor>
  <xdr:oneCellAnchor>
    <xdr:from>
      <xdr:col>6</xdr:col>
      <xdr:colOff>350520</xdr:colOff>
      <xdr:row>4</xdr:row>
      <xdr:rowOff>30480</xdr:rowOff>
    </xdr:from>
    <xdr:ext cx="5679247" cy="2159053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008120" y="1165860"/>
          <a:ext cx="5679247" cy="215905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Assume wave trains with the following offshore properties: </a:t>
          </a: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en-GB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T=7 ; 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T=4; </a:t>
          </a:r>
          <a:r>
            <a:rPr lang="en-GB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Ho: 2,</a:t>
          </a:r>
          <a:r>
            <a:rPr lang="en-GB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3,4  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---and the following offshore direction wrt the perpendicular to the coast. </a:t>
          </a: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Teta0= 15°, </a:t>
          </a:r>
          <a:r>
            <a:rPr lang="en-GB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30°, 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45°, 60°, 85°</a:t>
          </a:r>
        </a:p>
        <a:p>
          <a:endParaRPr lang="en-GB">
            <a:effectLst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Assume the bathymetric lines are straight, and parallel to the coast.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Determine    wave height , wavelength and direction at depth</a:t>
          </a:r>
          <a:r>
            <a:rPr lang="en-GB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hs=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en-GB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5</a:t>
          </a:r>
          <a:r>
            <a:rPr lang="en-GB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3, </a:t>
          </a:r>
          <a:r>
            <a:rPr lang="en-GB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endParaRPr lang="en-GB">
            <a:effectLst/>
          </a:endParaRPr>
        </a:p>
        <a:p>
          <a:endParaRPr lang="en-GB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Verify results against that breaking depth </a:t>
          </a:r>
          <a:r>
            <a:rPr lang="en-GB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h</a:t>
          </a:r>
          <a:r>
            <a:rPr lang="en-GB" sz="1100" b="1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lang="en-GB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given by h</a:t>
          </a:r>
          <a:r>
            <a:rPr lang="en-GB" sz="1100" b="1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lang="en-GB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=Hb/0.8</a:t>
          </a:r>
        </a:p>
        <a:p>
          <a:r>
            <a:rPr lang="en-GB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/>
        </a:p>
      </xdr:txBody>
    </xdr:sp>
    <xdr:clientData/>
  </xdr:oneCellAnchor>
  <xdr:oneCellAnchor>
    <xdr:from>
      <xdr:col>3</xdr:col>
      <xdr:colOff>167640</xdr:colOff>
      <xdr:row>17</xdr:row>
      <xdr:rowOff>60960</xdr:rowOff>
    </xdr:from>
    <xdr:ext cx="4649030" cy="125919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1996440" y="3589020"/>
              <a:ext cx="4649030" cy="125919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“asymptotic” solutions for deep water (L&gt;h) and shallow water (L&lt;&lt;h)  </a:t>
              </a:r>
            </a:p>
            <a:p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in deep water            </a:t>
              </a:r>
              <a14:m>
                <m:oMath xmlns:m="http://schemas.openxmlformats.org/officeDocument/2006/math">
                  <m:r>
                    <a:rPr lang="en-GB" sz="11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   </m:t>
                  </m:r>
                  <m:r>
                    <a:rPr lang="en-GB" sz="11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𝐶𝑜</m:t>
                  </m:r>
                  <m:r>
                    <a:rPr lang="en-GB" sz="11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f>
                    <m:fPr>
                      <m:ctrlPr>
                        <a:rPr lang="en-GB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it-IT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𝑔</m:t>
                      </m:r>
                    </m:num>
                    <m:den>
                      <m:r>
                        <a:rPr lang="en-GB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2</m:t>
                      </m:r>
                      <m:r>
                        <a:rPr lang="en-GB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𝜋</m:t>
                      </m:r>
                    </m:den>
                  </m:f>
                  <m:r>
                    <a:rPr lang="en-GB" sz="11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𝑇</m:t>
                  </m:r>
                </m:oMath>
              </a14:m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       </a:t>
              </a:r>
              <a14:m>
                <m:oMath xmlns:m="http://schemas.openxmlformats.org/officeDocument/2006/math"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𝒏</m:t>
                  </m:r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𝟎</m:t>
                  </m:r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,</m:t>
                  </m:r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𝟓</m:t>
                  </m:r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     </m:t>
                  </m:r>
                  <m:sSub>
                    <m:sSubPr>
                      <m:ctrlPr>
                        <a:rPr lang="en-GB" sz="1100" b="1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GB" sz="1100" b="1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𝑪</m:t>
                      </m:r>
                    </m:e>
                    <m:sub>
                      <m:r>
                        <a:rPr lang="en-GB" sz="1100" b="1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𝒈</m:t>
                      </m:r>
                    </m:sub>
                  </m:sSub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𝟎</m:t>
                  </m:r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,</m:t>
                  </m:r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𝟓</m:t>
                  </m:r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𝑪</m:t>
                  </m:r>
                </m:oMath>
              </a14:m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in  shallow water        </a:t>
              </a:r>
              <a14:m>
                <m:oMath xmlns:m="http://schemas.openxmlformats.org/officeDocument/2006/math"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𝑪</m:t>
                  </m:r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rad>
                    <m:radPr>
                      <m:degHide m:val="on"/>
                      <m:ctrlPr>
                        <a:rPr lang="en-GB" sz="1100" b="1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radPr>
                    <m:deg/>
                    <m:e>
                      <m:r>
                        <a:rPr lang="en-GB" sz="1100" b="1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𝒈𝒉</m:t>
                      </m:r>
                    </m:e>
                  </m:rad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 </m:t>
                  </m:r>
                </m:oMath>
              </a14:m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      </a:t>
              </a:r>
              <a14:m>
                <m:oMath xmlns:m="http://schemas.openxmlformats.org/officeDocument/2006/math"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𝒏</m:t>
                  </m:r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𝟏</m:t>
                  </m:r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    </m:t>
                  </m:r>
                  <m:sSub>
                    <m:sSubPr>
                      <m:ctrlPr>
                        <a:rPr lang="en-GB" sz="1100" b="1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GB" sz="1100" b="1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𝑪</m:t>
                      </m:r>
                    </m:e>
                    <m:sub>
                      <m:r>
                        <a:rPr lang="en-GB" sz="1100" b="1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𝒈</m:t>
                      </m:r>
                    </m:sub>
                  </m:sSub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𝑪𝒏</m:t>
                  </m:r>
                  <m:r>
                    <a:rPr lang="en-GB" sz="11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rad>
                    <m:radPr>
                      <m:degHide m:val="on"/>
                      <m:ctrlPr>
                        <a:rPr lang="en-GB" sz="1100" b="1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radPr>
                    <m:deg/>
                    <m:e>
                      <m:r>
                        <a:rPr lang="en-GB" sz="1100" b="1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𝒈𝒉</m:t>
                      </m:r>
                    </m:e>
                  </m:rad>
                </m:oMath>
              </a14:m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Ks links the wave height  H at the local depth  h to offshore  </a:t>
              </a:r>
              <a14:m>
                <m:oMath xmlns:m="http://schemas.openxmlformats.org/officeDocument/2006/math">
                  <m:sSub>
                    <m:sSubPr>
                      <m:ctrlPr>
                        <a:rPr lang="en-GB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GB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𝐻</m:t>
                      </m:r>
                    </m:e>
                    <m:sub>
                      <m:r>
                        <a:rPr lang="en-GB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</m:t>
                      </m:r>
                    </m:sub>
                  </m:sSub>
                </m:oMath>
              </a14:m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(deep water ).</a:t>
              </a:r>
            </a:p>
            <a:p>
              <a:r>
                <a:rPr lang="en-GB" sz="1100" strike="sngStrik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en-GB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1996440" y="3589020"/>
              <a:ext cx="4649030" cy="125919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“asymptotic” solutions for deep water (L&gt;h) and shallow water (L&lt;&lt;h)  </a:t>
              </a:r>
            </a:p>
            <a:p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in deep water            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 𝐶𝑜=</a:t>
              </a:r>
              <a:r>
                <a:rPr lang="it-IT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𝑔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2𝜋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𝑇</a:t>
              </a:r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       </a:t>
              </a:r>
              <a:r>
                <a:rPr lang="en-GB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𝒏=𝟎,𝟓     𝑪_𝒈=𝟎,𝟓𝑪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in  shallow water        </a:t>
              </a:r>
              <a:r>
                <a:rPr lang="en-GB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𝑪=√𝒈𝒉  </a:t>
              </a:r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      </a:t>
              </a:r>
              <a:r>
                <a:rPr lang="en-GB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𝒏=𝟏    𝑪_𝒈=𝑪𝒏=√𝒈𝒉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Ks links the wave height  H at the local depth  h to offshore  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𝐻_0</a:t>
              </a:r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(deep water ).</a:t>
              </a:r>
            </a:p>
            <a:p>
              <a:r>
                <a:rPr lang="en-GB" sz="1100" strike="sngStrik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en-GB" sz="1100"/>
            </a:p>
          </xdr:txBody>
        </xdr:sp>
      </mc:Fallback>
    </mc:AlternateContent>
    <xdr:clientData/>
  </xdr:oneCellAnchor>
  <xdr:oneCellAnchor>
    <xdr:from>
      <xdr:col>11</xdr:col>
      <xdr:colOff>289560</xdr:colOff>
      <xdr:row>17</xdr:row>
      <xdr:rowOff>60960</xdr:rowOff>
    </xdr:from>
    <xdr:ext cx="1549142" cy="6146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6995160" y="3589020"/>
              <a:ext cx="1549142" cy="6146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uncPr>
                      <m:fName>
                        <m: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𝐬𝐢𝐧</m:t>
                        </m:r>
                      </m:fName>
                      <m:e>
                        <m: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sSub>
                          <m:sSubPr>
                            <m:ctrlP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𝜽</m:t>
                            </m:r>
                          </m:e>
                          <m:sub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𝟐</m:t>
                            </m:r>
                          </m:sub>
                        </m:sSub>
                        <m: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e>
                    </m:func>
                    <m:r>
                      <a:rPr lang="en-GB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𝑪</m:t>
                            </m:r>
                          </m:e>
                          <m:sub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𝟐</m:t>
                            </m:r>
                          </m:sub>
                        </m:sSub>
                        <m:func>
                          <m:funcPr>
                            <m:ctrlP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uncPr>
                          <m:fName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𝐬𝐢𝐧</m:t>
                            </m:r>
                          </m:fName>
                          <m:e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𝜽</m:t>
                                </m:r>
                              </m:e>
                              <m:sub>
                                <m: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𝟏</m:t>
                                </m:r>
                              </m:sub>
                            </m:sSub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e>
                        </m:func>
                      </m:num>
                      <m:den>
                        <m:sSub>
                          <m:sSubPr>
                            <m:ctrlP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𝑪</m:t>
                            </m:r>
                          </m:e>
                          <m:sub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𝟏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4A49B976-E177-4912-AFDB-60053BDC82FA}"/>
                </a:ext>
              </a:extLst>
            </xdr:cNvPr>
            <xdr:cNvSpPr txBox="1"/>
          </xdr:nvSpPr>
          <xdr:spPr>
            <a:xfrm>
              <a:off x="6995160" y="3589020"/>
              <a:ext cx="1549142" cy="6146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</a:p>
            <a:p>
              <a:r>
                <a:rPr lang="en-GB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𝐬𝐢𝐧⁡〖(𝜽_𝟐)〗=(𝑪_𝟐  𝐬𝐢𝐧⁡〖(𝜽_𝟏)〗)/𝑪_𝟏 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5</xdr:col>
      <xdr:colOff>556260</xdr:colOff>
      <xdr:row>30</xdr:row>
      <xdr:rowOff>175260</xdr:rowOff>
    </xdr:from>
    <xdr:ext cx="1786130" cy="6090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3604260" y="6080760"/>
              <a:ext cx="1786130" cy="6090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 xmlns:m="http://schemas.openxmlformats.org/officeDocument/2006/math">
                  <m:r>
                    <a:rPr lang="en-GB" sz="11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𝐾𝑟</m:t>
                  </m:r>
                  <m:r>
                    <a:rPr lang="en-GB" sz="11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rad>
                    <m:radPr>
                      <m:degHide m:val="on"/>
                      <m:ctrlPr>
                        <a:rPr lang="en-GB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radPr>
                    <m:deg/>
                    <m:e>
                      <m:f>
                        <m:fPr>
                          <m:ctrlPr>
                            <a:rPr lang="en-GB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func>
                            <m:funcPr>
                              <m:ctrlPr>
                                <a:rPr lang="en-GB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funcPr>
                            <m:fName>
                              <m:r>
                                <a:rPr lang="en-GB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𝑐𝑜𝑠</m:t>
                              </m:r>
                            </m:fName>
                            <m:e>
                              <m:r>
                                <a:rPr lang="en-GB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(</m:t>
                              </m:r>
                              <m:sSub>
                                <m:sSubPr>
                                  <m:ctrlPr>
                                    <a:rPr lang="en-GB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en-GB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𝜃</m:t>
                                  </m:r>
                                </m:e>
                                <m:sub>
                                  <m:r>
                                    <a:rPr lang="en-GB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1</m:t>
                                  </m:r>
                                </m:sub>
                              </m:sSub>
                              <m:r>
                                <a:rPr lang="en-GB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)</m:t>
                              </m:r>
                            </m:e>
                          </m:func>
                        </m:num>
                        <m:den>
                          <m:func>
                            <m:funcPr>
                              <m:ctrlPr>
                                <a:rPr lang="en-GB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funcPr>
                            <m:fName>
                              <m:r>
                                <a:rPr lang="en-GB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𝑐𝑜𝑠</m:t>
                              </m:r>
                            </m:fName>
                            <m:e>
                              <m:r>
                                <a:rPr lang="en-GB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(</m:t>
                              </m:r>
                              <m:sSub>
                                <m:sSubPr>
                                  <m:ctrlPr>
                                    <a:rPr lang="en-GB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en-GB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𝜃</m:t>
                                  </m:r>
                                </m:e>
                                <m:sub>
                                  <m:r>
                                    <a:rPr lang="en-GB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2</m:t>
                                  </m:r>
                                </m:sub>
                              </m:sSub>
                              <m:r>
                                <a:rPr lang="en-GB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)</m:t>
                              </m:r>
                            </m:e>
                          </m:func>
                        </m:den>
                      </m:f>
                    </m:e>
                  </m:rad>
                </m:oMath>
              </a14:m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                      </a:t>
              </a:r>
            </a:p>
            <a:p>
              <a:endParaRPr lang="en-GB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988EBD3D-E69A-4C92-BA38-71D2DAF3CB81}"/>
                </a:ext>
              </a:extLst>
            </xdr:cNvPr>
            <xdr:cNvSpPr txBox="1"/>
          </xdr:nvSpPr>
          <xdr:spPr>
            <a:xfrm>
              <a:off x="3604260" y="6080760"/>
              <a:ext cx="1786130" cy="6090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GB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𝐾𝑟=√(𝑐𝑜𝑠⁡〖(𝜃_1)〗/𝑐𝑜𝑠⁡〖(𝜃_2)〗 )</a:t>
              </a:r>
              <a:r>
                <a:rPr lang="en-GB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                      </a:t>
              </a:r>
            </a:p>
            <a:p>
              <a:endParaRPr lang="en-GB" sz="1100"/>
            </a:p>
          </xdr:txBody>
        </xdr:sp>
      </mc:Fallback>
    </mc:AlternateContent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30</xdr:row>
          <xdr:rowOff>68580</xdr:rowOff>
        </xdr:from>
        <xdr:to>
          <xdr:col>5</xdr:col>
          <xdr:colOff>274320</xdr:colOff>
          <xdr:row>33</xdr:row>
          <xdr:rowOff>121920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16</xdr:col>
      <xdr:colOff>449580</xdr:colOff>
      <xdr:row>5</xdr:row>
      <xdr:rowOff>162004</xdr:rowOff>
    </xdr:from>
    <xdr:to>
      <xdr:col>20</xdr:col>
      <xdr:colOff>563880</xdr:colOff>
      <xdr:row>5</xdr:row>
      <xdr:rowOff>180897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V="1">
          <a:off x="10203180" y="1480264"/>
          <a:ext cx="2552700" cy="1889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457200</xdr:colOff>
      <xdr:row>7</xdr:row>
      <xdr:rowOff>167640</xdr:rowOff>
    </xdr:from>
    <xdr:to>
      <xdr:col>20</xdr:col>
      <xdr:colOff>571500</xdr:colOff>
      <xdr:row>7</xdr:row>
      <xdr:rowOff>190500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 flipV="1">
          <a:off x="10210800" y="1851660"/>
          <a:ext cx="2552700" cy="22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480060</xdr:colOff>
      <xdr:row>6</xdr:row>
      <xdr:rowOff>137160</xdr:rowOff>
    </xdr:from>
    <xdr:to>
      <xdr:col>20</xdr:col>
      <xdr:colOff>594360</xdr:colOff>
      <xdr:row>6</xdr:row>
      <xdr:rowOff>160020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 flipV="1">
          <a:off x="10233660" y="1638300"/>
          <a:ext cx="2552700" cy="22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434340</xdr:colOff>
      <xdr:row>8</xdr:row>
      <xdr:rowOff>152400</xdr:rowOff>
    </xdr:from>
    <xdr:to>
      <xdr:col>20</xdr:col>
      <xdr:colOff>548640</xdr:colOff>
      <xdr:row>8</xdr:row>
      <xdr:rowOff>175260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 flipV="1">
          <a:off x="10187940" y="2034540"/>
          <a:ext cx="2552700" cy="22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449580</xdr:colOff>
      <xdr:row>9</xdr:row>
      <xdr:rowOff>137160</xdr:rowOff>
    </xdr:from>
    <xdr:to>
      <xdr:col>20</xdr:col>
      <xdr:colOff>563880</xdr:colOff>
      <xdr:row>9</xdr:row>
      <xdr:rowOff>156053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 flipV="1">
          <a:off x="10203180" y="2202180"/>
          <a:ext cx="2552700" cy="1889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472440</xdr:colOff>
      <xdr:row>10</xdr:row>
      <xdr:rowOff>144780</xdr:rowOff>
    </xdr:from>
    <xdr:to>
      <xdr:col>20</xdr:col>
      <xdr:colOff>586740</xdr:colOff>
      <xdr:row>10</xdr:row>
      <xdr:rowOff>163673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 flipV="1">
          <a:off x="10226040" y="2392680"/>
          <a:ext cx="2552700" cy="1889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502920</xdr:colOff>
      <xdr:row>12</xdr:row>
      <xdr:rowOff>7620</xdr:rowOff>
    </xdr:from>
    <xdr:to>
      <xdr:col>21</xdr:col>
      <xdr:colOff>7620</xdr:colOff>
      <xdr:row>12</xdr:row>
      <xdr:rowOff>26513</xdr:rowOff>
    </xdr:to>
    <xdr:cxnSp macro="">
      <xdr:nvCxnSpPr>
        <xdr:cNvPr id="18" name="Straight Connector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>
        <a:xfrm flipV="1">
          <a:off x="10256520" y="2621280"/>
          <a:ext cx="2552700" cy="1889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495300</xdr:colOff>
      <xdr:row>13</xdr:row>
      <xdr:rowOff>7620</xdr:rowOff>
    </xdr:from>
    <xdr:to>
      <xdr:col>21</xdr:col>
      <xdr:colOff>0</xdr:colOff>
      <xdr:row>13</xdr:row>
      <xdr:rowOff>26513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 flipV="1">
          <a:off x="10248900" y="2804160"/>
          <a:ext cx="2552700" cy="18893"/>
        </a:xfrm>
        <a:prstGeom prst="line">
          <a:avLst/>
        </a:prstGeom>
        <a:ln w="19050">
          <a:solidFill>
            <a:schemeClr val="accent2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2</xdr:row>
      <xdr:rowOff>0</xdr:rowOff>
    </xdr:from>
    <xdr:to>
      <xdr:col>18</xdr:col>
      <xdr:colOff>487680</xdr:colOff>
      <xdr:row>7</xdr:row>
      <xdr:rowOff>15240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>
          <a:off x="10972800" y="769620"/>
          <a:ext cx="487680" cy="929640"/>
        </a:xfrm>
        <a:prstGeom prst="straightConnector1">
          <a:avLst/>
        </a:prstGeom>
        <a:ln w="12700">
          <a:solidFill>
            <a:srgbClr val="00206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30480</xdr:colOff>
      <xdr:row>7</xdr:row>
      <xdr:rowOff>190500</xdr:rowOff>
    </xdr:from>
    <xdr:to>
      <xdr:col>18</xdr:col>
      <xdr:colOff>190500</xdr:colOff>
      <xdr:row>12</xdr:row>
      <xdr:rowOff>0</xdr:rowOff>
    </xdr:to>
    <xdr:cxnSp macro="">
      <xdr:nvCxnSpPr>
        <xdr:cNvPr id="26" name="Straight Arrow Connector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CxnSpPr/>
      </xdr:nvCxnSpPr>
      <xdr:spPr>
        <a:xfrm>
          <a:off x="11003280" y="1874520"/>
          <a:ext cx="160020" cy="739140"/>
        </a:xfrm>
        <a:prstGeom prst="straightConnector1">
          <a:avLst/>
        </a:prstGeom>
        <a:ln w="12700">
          <a:solidFill>
            <a:srgbClr val="00206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17</xdr:col>
      <xdr:colOff>441960</xdr:colOff>
      <xdr:row>2</xdr:row>
      <xdr:rowOff>175260</xdr:rowOff>
    </xdr:from>
    <xdr:ext cx="509948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805160" y="944880"/>
          <a:ext cx="50994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Teta0</a:t>
          </a:r>
        </a:p>
      </xdr:txBody>
    </xdr:sp>
    <xdr:clientData/>
  </xdr:oneCellAnchor>
  <xdr:oneCellAnchor>
    <xdr:from>
      <xdr:col>17</xdr:col>
      <xdr:colOff>358140</xdr:colOff>
      <xdr:row>8</xdr:row>
      <xdr:rowOff>114300</xdr:rowOff>
    </xdr:from>
    <xdr:ext cx="493597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721340" y="1996440"/>
          <a:ext cx="49359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Tetas</a:t>
          </a:r>
        </a:p>
      </xdr:txBody>
    </xdr:sp>
    <xdr:clientData/>
  </xdr:oneCellAnchor>
  <xdr:twoCellAnchor>
    <xdr:from>
      <xdr:col>18</xdr:col>
      <xdr:colOff>0</xdr:colOff>
      <xdr:row>1</xdr:row>
      <xdr:rowOff>160020</xdr:rowOff>
    </xdr:from>
    <xdr:to>
      <xdr:col>18</xdr:col>
      <xdr:colOff>15240</xdr:colOff>
      <xdr:row>12</xdr:row>
      <xdr:rowOff>83820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CxnSpPr/>
      </xdr:nvCxnSpPr>
      <xdr:spPr>
        <a:xfrm>
          <a:off x="10972800" y="342900"/>
          <a:ext cx="15240" cy="2354580"/>
        </a:xfrm>
        <a:prstGeom prst="line">
          <a:avLst/>
        </a:prstGeom>
        <a:ln>
          <a:solidFill>
            <a:srgbClr val="00206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40"/>
  <sheetViews>
    <sheetView tabSelected="1" topLeftCell="A22" workbookViewId="0">
      <selection activeCell="O25" sqref="O25"/>
    </sheetView>
  </sheetViews>
  <sheetFormatPr defaultRowHeight="14.4" x14ac:dyDescent="0.3"/>
  <sheetData>
    <row r="2" spans="3:17" ht="46.2" customHeight="1" x14ac:dyDescent="0.3"/>
    <row r="4" spans="3:17" x14ac:dyDescent="0.3">
      <c r="C4" s="1"/>
    </row>
    <row r="5" spans="3:17" x14ac:dyDescent="0.3">
      <c r="C5" s="2"/>
    </row>
    <row r="6" spans="3:17" x14ac:dyDescent="0.3">
      <c r="C6" s="3"/>
    </row>
    <row r="7" spans="3:17" x14ac:dyDescent="0.3">
      <c r="C7" s="3"/>
    </row>
    <row r="8" spans="3:17" ht="15.6" x14ac:dyDescent="0.3">
      <c r="C8" s="4"/>
    </row>
    <row r="16" spans="3:17" x14ac:dyDescent="0.3">
      <c r="Q16" t="s">
        <v>12</v>
      </c>
    </row>
    <row r="17" spans="2:17" x14ac:dyDescent="0.3">
      <c r="Q17" t="s">
        <v>14</v>
      </c>
    </row>
    <row r="18" spans="2:17" x14ac:dyDescent="0.3">
      <c r="Q18" t="s">
        <v>15</v>
      </c>
    </row>
    <row r="23" spans="2:17" x14ac:dyDescent="0.3">
      <c r="N23" s="5" t="s">
        <v>0</v>
      </c>
      <c r="O23" s="5" t="s">
        <v>1</v>
      </c>
      <c r="P23" s="5" t="s">
        <v>2</v>
      </c>
      <c r="Q23" s="5" t="s">
        <v>10</v>
      </c>
    </row>
    <row r="24" spans="2:17" x14ac:dyDescent="0.3">
      <c r="N24" s="5">
        <v>8</v>
      </c>
      <c r="O24" s="5">
        <v>5</v>
      </c>
      <c r="P24" s="5">
        <v>20</v>
      </c>
      <c r="Q24" s="5">
        <v>6</v>
      </c>
    </row>
    <row r="25" spans="2:17" x14ac:dyDescent="0.3">
      <c r="B25" s="10"/>
      <c r="C25" s="10"/>
      <c r="D25" s="10"/>
      <c r="E25" s="10"/>
      <c r="F25" s="10"/>
      <c r="G25" s="10"/>
      <c r="H25" s="10"/>
    </row>
    <row r="26" spans="2:17" x14ac:dyDescent="0.3">
      <c r="B26" s="10"/>
      <c r="C26" s="10"/>
      <c r="D26" s="10"/>
      <c r="E26" s="10"/>
      <c r="F26" s="10" t="s">
        <v>13</v>
      </c>
      <c r="G26" s="10"/>
      <c r="H26" s="10"/>
    </row>
    <row r="27" spans="2:17" x14ac:dyDescent="0.3">
      <c r="B27" s="10"/>
      <c r="C27" s="10"/>
      <c r="D27" s="10"/>
      <c r="E27" s="10"/>
      <c r="F27" s="10"/>
      <c r="G27" s="10"/>
      <c r="H27" s="10"/>
      <c r="L27" s="6"/>
      <c r="M27" s="8" t="s">
        <v>3</v>
      </c>
      <c r="N27" s="9">
        <f>9.81/6.28*N24</f>
        <v>12.496815286624203</v>
      </c>
    </row>
    <row r="28" spans="2:17" x14ac:dyDescent="0.3">
      <c r="B28" s="10"/>
      <c r="C28" s="10"/>
      <c r="D28" s="10"/>
      <c r="E28" s="10"/>
      <c r="F28" s="10"/>
      <c r="G28" s="10"/>
      <c r="H28" s="10"/>
      <c r="L28" s="6"/>
      <c r="M28" s="8" t="s">
        <v>4</v>
      </c>
      <c r="N28" s="9">
        <f>N27*N24</f>
        <v>99.974522292993626</v>
      </c>
    </row>
    <row r="29" spans="2:17" x14ac:dyDescent="0.3">
      <c r="B29" s="10"/>
      <c r="C29" s="10"/>
      <c r="D29" s="10"/>
      <c r="E29" s="10"/>
      <c r="F29" s="10"/>
      <c r="G29" s="10"/>
      <c r="H29" s="10"/>
      <c r="L29" s="6"/>
      <c r="M29" s="8"/>
      <c r="N29" s="9"/>
    </row>
    <row r="30" spans="2:17" x14ac:dyDescent="0.3">
      <c r="B30" s="10"/>
      <c r="C30" s="10"/>
      <c r="D30" s="10"/>
      <c r="E30" s="10"/>
      <c r="F30" s="10"/>
      <c r="G30" s="10"/>
      <c r="H30" s="10"/>
      <c r="L30" s="6"/>
      <c r="M30" s="8"/>
      <c r="N30" s="9"/>
    </row>
    <row r="31" spans="2:17" x14ac:dyDescent="0.3">
      <c r="B31" s="10"/>
      <c r="C31" s="10"/>
      <c r="D31" s="10"/>
      <c r="E31" s="10"/>
      <c r="F31" s="10"/>
      <c r="G31" s="10"/>
      <c r="H31" s="10"/>
      <c r="L31" s="6"/>
      <c r="M31" s="8" t="s">
        <v>5</v>
      </c>
      <c r="N31" s="9">
        <f>SQRT(9.81*Q24)</f>
        <v>7.6720271115266527</v>
      </c>
    </row>
    <row r="32" spans="2:17" x14ac:dyDescent="0.3">
      <c r="B32" s="10"/>
      <c r="C32" s="10"/>
      <c r="D32" s="10"/>
      <c r="E32" s="10"/>
      <c r="F32" s="10"/>
      <c r="G32" s="10"/>
      <c r="H32" s="10"/>
      <c r="L32" s="6"/>
      <c r="M32" s="8" t="s">
        <v>6</v>
      </c>
      <c r="N32" s="9">
        <f>N24*N31</f>
        <v>61.376216892213222</v>
      </c>
    </row>
    <row r="33" spans="2:15" x14ac:dyDescent="0.3">
      <c r="B33" s="10"/>
      <c r="C33" s="10"/>
      <c r="D33" s="10"/>
      <c r="E33" s="10"/>
      <c r="F33" s="10"/>
      <c r="G33" s="10"/>
      <c r="H33" s="10"/>
      <c r="L33" s="6"/>
      <c r="M33" s="8"/>
      <c r="N33" s="9"/>
    </row>
    <row r="34" spans="2:15" x14ac:dyDescent="0.3">
      <c r="B34" s="10"/>
      <c r="C34" s="10"/>
      <c r="D34" s="10"/>
      <c r="E34" s="10"/>
      <c r="F34" s="10"/>
      <c r="G34" s="10"/>
      <c r="H34" s="10"/>
      <c r="L34" s="6"/>
      <c r="M34" s="8" t="s">
        <v>7</v>
      </c>
      <c r="N34" s="9">
        <f>ASIN(N31*SIN(P24*3.14/180)/N27)*180/3.14</f>
        <v>12.120903987240103</v>
      </c>
    </row>
    <row r="35" spans="2:15" x14ac:dyDescent="0.3">
      <c r="B35" s="10"/>
      <c r="C35" s="10"/>
      <c r="D35" s="10"/>
      <c r="E35" s="10"/>
      <c r="F35" s="10"/>
      <c r="G35" s="10"/>
      <c r="H35" s="10"/>
      <c r="L35" s="6"/>
      <c r="M35" s="8"/>
      <c r="N35" s="9"/>
    </row>
    <row r="36" spans="2:15" x14ac:dyDescent="0.3">
      <c r="L36" s="6"/>
      <c r="M36" s="8" t="s">
        <v>9</v>
      </c>
      <c r="N36" s="9">
        <f>N40/Q24</f>
        <v>0.73728768679731393</v>
      </c>
      <c r="O36" t="s">
        <v>11</v>
      </c>
    </row>
    <row r="37" spans="2:15" x14ac:dyDescent="0.3">
      <c r="L37" s="6"/>
      <c r="M37" s="6"/>
      <c r="N37" s="7"/>
    </row>
    <row r="38" spans="2:15" x14ac:dyDescent="0.3">
      <c r="M38" s="8" t="s">
        <v>16</v>
      </c>
      <c r="N38" s="7">
        <f>SQRT(N27*0.5/N31)</f>
        <v>0.90246343160540032</v>
      </c>
    </row>
    <row r="39" spans="2:15" x14ac:dyDescent="0.3">
      <c r="M39" s="8" t="s">
        <v>17</v>
      </c>
      <c r="N39" s="7">
        <f>SQRT(COS(RADIANS(P24))/COS(RADIANS(N34)))</f>
        <v>0.98036684166016075</v>
      </c>
    </row>
    <row r="40" spans="2:15" x14ac:dyDescent="0.3">
      <c r="M40" s="8" t="s">
        <v>8</v>
      </c>
      <c r="N40" s="6">
        <f>O24*N38*N39</f>
        <v>4.4237261207838836</v>
      </c>
    </row>
  </sheetData>
  <pageMargins left="0.7" right="0.7" top="0.75" bottom="0.75" header="0.3" footer="0.3"/>
  <pageSetup paperSize="9" orientation="portrait" horizontalDpi="4294967293" verticalDpi="4294967293" r:id="rId1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</xdr:col>
                <xdr:colOff>76200</xdr:colOff>
                <xdr:row>30</xdr:row>
                <xdr:rowOff>68580</xdr:rowOff>
              </from>
              <to>
                <xdr:col>5</xdr:col>
                <xdr:colOff>274320</xdr:colOff>
                <xdr:row>33</xdr:row>
                <xdr:rowOff>121920</xdr:rowOff>
              </to>
            </anchor>
          </objectPr>
        </oleObject>
      </mc:Choice>
      <mc:Fallback>
        <oleObject progId="Equation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ShoalingRefraction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</dc:creator>
  <cp:lastModifiedBy>eugen</cp:lastModifiedBy>
  <dcterms:created xsi:type="dcterms:W3CDTF">2015-06-05T18:19:34Z</dcterms:created>
  <dcterms:modified xsi:type="dcterms:W3CDTF">2021-03-02T16:36:20Z</dcterms:modified>
</cp:coreProperties>
</file>